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9320" windowHeight="9030" activeTab="0"/>
  </bookViews>
  <sheets>
    <sheet name="SQLT000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<sst xmlns="http://schemas.openxmlformats.org/spreadsheetml/2006/main" count="22" uniqueCount="22">
  <si>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姓名</t>
  </si>
  <si>
    <t>学号</t>
  </si>
  <si>
    <t>邵科馆</t>
  </si>
  <si>
    <t>时间</t>
  </si>
  <si>
    <t>地点</t>
  </si>
  <si>
    <t>主题</t>
  </si>
  <si>
    <t>主讲嘉宾</t>
  </si>
  <si>
    <t>张泽院士</t>
  </si>
  <si>
    <t>与研究生畅谈科学与科学精神</t>
  </si>
  <si>
    <t>谭德志</t>
  </si>
  <si>
    <t xml:space="preserve">吕欣
</t>
  </si>
  <si>
    <t>邵杰</t>
  </si>
  <si>
    <t>肖承全</t>
  </si>
  <si>
    <t>黄宏文</t>
  </si>
  <si>
    <t xml:space="preserve">王 锋
</t>
  </si>
  <si>
    <t>肖彬</t>
  </si>
  <si>
    <t>屠国平</t>
  </si>
  <si>
    <t>乔秀清</t>
  </si>
  <si>
    <t>贝亮亮</t>
  </si>
  <si>
    <t>谢涵卉</t>
  </si>
  <si>
    <t xml:space="preserve">11026018 
</t>
  </si>
  <si>
    <t>漏刷卡，后补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</si>
</sst>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58" fontId="18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7"/>
  <sheetViews>
    <sheetView tabSelected="1" zoomScalePageLayoutView="0" workbookViewId="0" topLeftCell="A97">
      <selection activeCell="C115" sqref="C115"/>
    </sheetView>
  </sheetViews>
  <sheetFormatPr defaultColWidth="9.00390625" defaultRowHeight="13.5"/>
  <cols>
    <col min="2" max="2" width="9.50390625" style="0" bestFit="1" customWidth="1"/>
  </cols>
  <sheetData>
    <row r="1" spans="1:10" ht="14.25">
      <c r="A1" s="2" t="s">
        <v>3</v>
      </c>
      <c r="B1" s="2"/>
      <c r="C1" s="2" t="s">
        <v>4</v>
      </c>
      <c r="D1" s="2"/>
      <c r="E1" s="2" t="s">
        <v>5</v>
      </c>
      <c r="F1" s="2"/>
      <c r="G1" s="2"/>
      <c r="H1" s="2"/>
      <c r="I1" s="2" t="s">
        <v>6</v>
      </c>
      <c r="J1" s="2"/>
    </row>
    <row r="2" spans="1:10" ht="14.25">
      <c r="A2" s="3">
        <v>40815</v>
      </c>
      <c r="B2" s="2"/>
      <c r="C2" s="2" t="s">
        <v>2</v>
      </c>
      <c r="D2" s="2"/>
      <c r="E2" s="2" t="s">
        <v>8</v>
      </c>
      <c r="F2" s="2"/>
      <c r="G2" s="2"/>
      <c r="H2" s="2"/>
      <c r="I2" s="2" t="s">
        <v>7</v>
      </c>
      <c r="J2" s="2"/>
    </row>
    <row r="3" spans="1:2" ht="13.5">
      <c r="A3" t="s">
        <v>0</v>
      </c>
      <c r="B3" t="s">
        <v>1</v>
      </c>
    </row>
    <row r="4" spans="1:2" ht="13.5">
      <c r="A4" t="str">
        <f>"丁元力                        "</f>
        <v>丁元力                        </v>
      </c>
      <c r="B4" t="str">
        <f>"10809071            "</f>
        <v>10809071            </v>
      </c>
    </row>
    <row r="5" spans="1:2" ht="13.5">
      <c r="A5" t="str">
        <f>"邬春阳                        "</f>
        <v>邬春阳                        </v>
      </c>
      <c r="B5" t="str">
        <f>"20809027            "</f>
        <v>20809027            </v>
      </c>
    </row>
    <row r="6" spans="1:2" ht="13.5">
      <c r="A6" t="str">
        <f>"田维                          "</f>
        <v>田维                          </v>
      </c>
      <c r="B6" t="str">
        <f>"20809114            "</f>
        <v>20809114            </v>
      </c>
    </row>
    <row r="7" spans="1:2" ht="13.5">
      <c r="A7" t="str">
        <f>"陶维红                        "</f>
        <v>陶维红                        </v>
      </c>
      <c r="B7" t="str">
        <f>"20809305            "</f>
        <v>20809305            </v>
      </c>
    </row>
    <row r="8" spans="1:2" ht="13.5">
      <c r="A8" t="str">
        <f>"贺海晏                        "</f>
        <v>贺海晏                        </v>
      </c>
      <c r="B8" t="str">
        <f>"10709040            "</f>
        <v>10709040            </v>
      </c>
    </row>
    <row r="9" spans="1:2" ht="13.5">
      <c r="A9" t="str">
        <f>"沈俊杰                        "</f>
        <v>沈俊杰                        </v>
      </c>
      <c r="B9" t="str">
        <f>"10709065            "</f>
        <v>10709065            </v>
      </c>
    </row>
    <row r="10" spans="1:2" ht="13.5">
      <c r="A10" t="str">
        <f>"王东                          "</f>
        <v>王东                          </v>
      </c>
      <c r="B10" t="str">
        <f>"0088062             "</f>
        <v>0088062             </v>
      </c>
    </row>
    <row r="11" spans="1:2" ht="13.5">
      <c r="A11" t="str">
        <f>"高倩                          "</f>
        <v>高倩                          </v>
      </c>
      <c r="B11" t="str">
        <f>"10926028            "</f>
        <v>10926028            </v>
      </c>
    </row>
    <row r="12" spans="1:2" ht="13.5">
      <c r="A12" t="str">
        <f>"钞春英                        "</f>
        <v>钞春英                        </v>
      </c>
      <c r="B12" t="str">
        <f>"10926027            "</f>
        <v>10926027            </v>
      </c>
    </row>
    <row r="13" spans="1:2" ht="13.5">
      <c r="A13" t="str">
        <f>"王晴晴                        "</f>
        <v>王晴晴                        </v>
      </c>
      <c r="B13" t="str">
        <f>"20926005            "</f>
        <v>20926005            </v>
      </c>
    </row>
    <row r="14" spans="1:2" ht="13.5">
      <c r="A14" t="str">
        <f>"黄吉生                        "</f>
        <v>黄吉生                        </v>
      </c>
      <c r="B14" t="str">
        <f>"20926043            "</f>
        <v>20926043            </v>
      </c>
    </row>
    <row r="15" spans="1:2" ht="13.5">
      <c r="A15" t="str">
        <f>"王峰                          "</f>
        <v>王峰                          </v>
      </c>
      <c r="B15" t="str">
        <f>"20926044            "</f>
        <v>20926044            </v>
      </c>
    </row>
    <row r="16" spans="1:2" ht="13.5">
      <c r="A16" t="str">
        <f>"屠俊君                        "</f>
        <v>屠俊君                        </v>
      </c>
      <c r="B16" t="str">
        <f>"20926066            "</f>
        <v>20926066            </v>
      </c>
    </row>
    <row r="17" spans="1:2" ht="13.5">
      <c r="A17" t="str">
        <f>"姜婷婷                        "</f>
        <v>姜婷婷                        </v>
      </c>
      <c r="B17" t="str">
        <f>"10926012            "</f>
        <v>10926012            </v>
      </c>
    </row>
    <row r="18" spans="1:2" ht="13.5">
      <c r="A18" t="str">
        <f>"崔硕                          "</f>
        <v>崔硕                          </v>
      </c>
      <c r="B18" t="str">
        <f>"10926001            "</f>
        <v>10926001            </v>
      </c>
    </row>
    <row r="19" spans="1:2" ht="13.5">
      <c r="A19" t="str">
        <f>"吴玲                          "</f>
        <v>吴玲                          </v>
      </c>
      <c r="B19" t="str">
        <f>"20926096            "</f>
        <v>20926096            </v>
      </c>
    </row>
    <row r="20" spans="1:2" ht="13.5">
      <c r="A20" t="str">
        <f>"卞均操                        "</f>
        <v>卞均操                        </v>
      </c>
      <c r="B20" t="str">
        <f>"20926091            "</f>
        <v>20926091            </v>
      </c>
    </row>
    <row r="21" spans="1:2" ht="13.5">
      <c r="A21" t="str">
        <f>"易磊                          "</f>
        <v>易磊                          </v>
      </c>
      <c r="B21" t="str">
        <f>"10926022            "</f>
        <v>10926022            </v>
      </c>
    </row>
    <row r="22" spans="1:2" ht="13.5">
      <c r="A22" t="str">
        <f>"张严芳                        "</f>
        <v>张严芳                        </v>
      </c>
      <c r="B22" t="str">
        <f>"20926072            "</f>
        <v>20926072            </v>
      </c>
    </row>
    <row r="23" spans="1:2" ht="13.5">
      <c r="A23" t="str">
        <f>"肖珍                          "</f>
        <v>肖珍                          </v>
      </c>
      <c r="B23" t="str">
        <f>"11026041            "</f>
        <v>11026041            </v>
      </c>
    </row>
    <row r="24" spans="1:2" ht="13.5">
      <c r="A24" t="str">
        <f>"袁天执                        "</f>
        <v>袁天执                        </v>
      </c>
      <c r="B24" t="str">
        <f>"21026006            "</f>
        <v>21026006            </v>
      </c>
    </row>
    <row r="25" spans="1:2" ht="13.5">
      <c r="A25" t="str">
        <f>"季丰                          "</f>
        <v>季丰                          </v>
      </c>
      <c r="B25" t="str">
        <f>"21028177            "</f>
        <v>21028177            </v>
      </c>
    </row>
    <row r="26" spans="1:2" ht="13.5">
      <c r="A26" t="str">
        <f>"贺攀                          "</f>
        <v>贺攀                          </v>
      </c>
      <c r="B26" t="str">
        <f>"21028141            "</f>
        <v>21028141            </v>
      </c>
    </row>
    <row r="27" spans="1:2" ht="13.5">
      <c r="A27" t="str">
        <f>"王栋                          "</f>
        <v>王栋                          </v>
      </c>
      <c r="B27" t="str">
        <f>"21026128            "</f>
        <v>21026128            </v>
      </c>
    </row>
    <row r="28" spans="1:2" ht="13.5">
      <c r="A28" t="str">
        <f>"郑雪                          "</f>
        <v>郑雪                          </v>
      </c>
      <c r="B28" t="str">
        <f>"21026108            "</f>
        <v>21026108            </v>
      </c>
    </row>
    <row r="29" spans="1:2" ht="13.5">
      <c r="A29" t="str">
        <f>"余呈祥                        "</f>
        <v>余呈祥                        </v>
      </c>
      <c r="B29" t="str">
        <f>"21028160            "</f>
        <v>21028160            </v>
      </c>
    </row>
    <row r="30" spans="1:2" ht="13.5">
      <c r="A30" t="str">
        <f>"刘永安                        "</f>
        <v>刘永安                        </v>
      </c>
      <c r="B30" t="str">
        <f>"11026048            "</f>
        <v>11026048            </v>
      </c>
    </row>
    <row r="31" spans="1:2" ht="13.5">
      <c r="A31" t="str">
        <f>"任志敏                        "</f>
        <v>任志敏                        </v>
      </c>
      <c r="B31" t="str">
        <f>"21026070            "</f>
        <v>21026070            </v>
      </c>
    </row>
    <row r="32" spans="1:2" ht="13.5">
      <c r="A32" t="str">
        <f>"董碧云                        "</f>
        <v>董碧云                        </v>
      </c>
      <c r="B32" t="str">
        <f>"21026031            "</f>
        <v>21026031            </v>
      </c>
    </row>
    <row r="33" spans="1:2" ht="13.5">
      <c r="A33" t="str">
        <f>"张伟丰                        "</f>
        <v>张伟丰                        </v>
      </c>
      <c r="B33" t="str">
        <f>"21026105            "</f>
        <v>21026105            </v>
      </c>
    </row>
    <row r="34" spans="1:2" ht="13.5">
      <c r="A34" t="str">
        <f>"焦小亮                        "</f>
        <v>焦小亮                        </v>
      </c>
      <c r="B34" t="str">
        <f>"21026119            "</f>
        <v>21026119            </v>
      </c>
    </row>
    <row r="35" spans="1:2" ht="13.5">
      <c r="A35" t="str">
        <f>"郭艳敏                        "</f>
        <v>郭艳敏                        </v>
      </c>
      <c r="B35" t="str">
        <f>"11026008            "</f>
        <v>11026008            </v>
      </c>
    </row>
    <row r="36" spans="1:2" ht="13.5">
      <c r="A36" t="str">
        <f>"宋尊庆                        "</f>
        <v>宋尊庆                        </v>
      </c>
      <c r="B36" t="str">
        <f>"21026074            "</f>
        <v>21026074            </v>
      </c>
    </row>
    <row r="37" spans="1:2" ht="13.5">
      <c r="A37" t="str">
        <f>"陈奇                          "</f>
        <v>陈奇                          </v>
      </c>
      <c r="B37" t="str">
        <f>"21026024            "</f>
        <v>21026024            </v>
      </c>
    </row>
    <row r="38" spans="1:2" ht="13.5">
      <c r="A38" t="str">
        <f>"胡涛                          "</f>
        <v>胡涛                          </v>
      </c>
      <c r="B38" t="str">
        <f>"11026009            "</f>
        <v>11026009            </v>
      </c>
    </row>
    <row r="39" spans="1:2" ht="13.5">
      <c r="A39" t="str">
        <f>"李文彦                        "</f>
        <v>李文彦                        </v>
      </c>
      <c r="B39" t="str">
        <f>"11026026            "</f>
        <v>11026026            </v>
      </c>
    </row>
    <row r="40" spans="1:2" ht="13.5">
      <c r="A40" t="str">
        <f>"刘洋                          "</f>
        <v>刘洋                          </v>
      </c>
      <c r="B40" t="str">
        <f>"21026064            "</f>
        <v>21026064            </v>
      </c>
    </row>
    <row r="41" spans="1:2" ht="13.5">
      <c r="A41" t="str">
        <f>"李亚光                        "</f>
        <v>李亚光                        </v>
      </c>
      <c r="B41" t="str">
        <f>"21026054            "</f>
        <v>21026054            </v>
      </c>
    </row>
    <row r="42" spans="1:2" ht="13.5">
      <c r="A42" t="str">
        <f>"马瑞军                        "</f>
        <v>马瑞军                        </v>
      </c>
      <c r="B42" t="str">
        <f>"11026012            "</f>
        <v>11026012            </v>
      </c>
    </row>
    <row r="43" spans="1:2" ht="13.5">
      <c r="A43" t="str">
        <f>"陈亭亭                        "</f>
        <v>陈亭亭                        </v>
      </c>
      <c r="B43" t="str">
        <f>"21026028            "</f>
        <v>21026028            </v>
      </c>
    </row>
    <row r="44" spans="1:2" ht="13.5">
      <c r="A44" t="str">
        <f>"郝奕舟                        "</f>
        <v>郝奕舟                        </v>
      </c>
      <c r="B44" t="str">
        <f>"21026043            "</f>
        <v>21026043            </v>
      </c>
    </row>
    <row r="45" spans="1:2" ht="13.5">
      <c r="A45" t="str">
        <f>"张绍全                        "</f>
        <v>张绍全                        </v>
      </c>
      <c r="B45" t="str">
        <f>"21025057            "</f>
        <v>21025057            </v>
      </c>
    </row>
    <row r="46" spans="1:2" ht="13.5">
      <c r="A46" t="str">
        <f>"刘艳                          "</f>
        <v>刘艳                          </v>
      </c>
      <c r="B46" t="str">
        <f>"21026063            "</f>
        <v>21026063            </v>
      </c>
    </row>
    <row r="47" spans="1:2" ht="13.5">
      <c r="A47" t="str">
        <f>"彭瑞群                        "</f>
        <v>彭瑞群                        </v>
      </c>
      <c r="B47" t="str">
        <f>"21026124            "</f>
        <v>21026124            </v>
      </c>
    </row>
    <row r="48" spans="1:2" ht="13.5">
      <c r="A48" t="str">
        <f>"王刚                          "</f>
        <v>王刚                          </v>
      </c>
      <c r="B48" t="str">
        <f>"21028145            "</f>
        <v>21028145            </v>
      </c>
    </row>
    <row r="49" spans="1:2" ht="13.5">
      <c r="A49" t="str">
        <f>"刘彦妍                        "</f>
        <v>刘彦妍                        </v>
      </c>
      <c r="B49" t="str">
        <f>"21026062            "</f>
        <v>21026062            </v>
      </c>
    </row>
    <row r="50" spans="1:2" ht="13.5">
      <c r="A50" t="str">
        <f>"谭志谋                        "</f>
        <v>谭志谋                        </v>
      </c>
      <c r="B50" t="str">
        <f>"21026078            "</f>
        <v>21026078            </v>
      </c>
    </row>
    <row r="51" spans="1:2" ht="13.5">
      <c r="A51" t="str">
        <f>"滕晓波                        "</f>
        <v>滕晓波                        </v>
      </c>
      <c r="B51" t="str">
        <f>"21026127            "</f>
        <v>21026127            </v>
      </c>
    </row>
    <row r="52" spans="1:2" ht="13.5">
      <c r="A52" t="str">
        <f>"王峰                          "</f>
        <v>王峰                          </v>
      </c>
      <c r="B52" t="str">
        <f>"21026080            "</f>
        <v>21026080            </v>
      </c>
    </row>
    <row r="53" spans="1:2" ht="13.5">
      <c r="A53" t="str">
        <f>"孙静                          "</f>
        <v>孙静                          </v>
      </c>
      <c r="B53" t="str">
        <f>"21026076            "</f>
        <v>21026076            </v>
      </c>
    </row>
    <row r="54" spans="1:2" ht="13.5">
      <c r="A54" t="str">
        <f>"陶志鸿                        "</f>
        <v>陶志鸿                        </v>
      </c>
      <c r="B54" t="str">
        <f>"21026126            "</f>
        <v>21026126            </v>
      </c>
    </row>
    <row r="55" spans="1:2" ht="13.5">
      <c r="A55" t="str">
        <f>"王晔                          "</f>
        <v>王晔                          </v>
      </c>
      <c r="B55" t="str">
        <f>"21026082            "</f>
        <v>21026082            </v>
      </c>
    </row>
    <row r="56" spans="1:2" ht="13.5">
      <c r="A56" t="str">
        <f>"王维维                        "</f>
        <v>王维维                        </v>
      </c>
      <c r="B56" t="str">
        <f>"21001044            "</f>
        <v>21001044            </v>
      </c>
    </row>
    <row r="57" spans="1:2" ht="13.5">
      <c r="A57" t="str">
        <f>"段星                          "</f>
        <v>段星                          </v>
      </c>
      <c r="B57" t="str">
        <f>"21026033            "</f>
        <v>21026033            </v>
      </c>
    </row>
    <row r="58" spans="1:2" ht="13.5">
      <c r="A58" t="str">
        <f>"宋鲁男                        "</f>
        <v>宋鲁男                        </v>
      </c>
      <c r="B58" t="str">
        <f>"21026073            "</f>
        <v>21026073            </v>
      </c>
    </row>
    <row r="59" spans="1:2" ht="13.5">
      <c r="A59" t="str">
        <f>"李瑞                          "</f>
        <v>李瑞                          </v>
      </c>
      <c r="B59" t="str">
        <f>"21026020            "</f>
        <v>21026020            </v>
      </c>
    </row>
    <row r="60" spans="1:2" ht="13.5">
      <c r="A60" t="str">
        <f>"房继红                        "</f>
        <v>房继红                        </v>
      </c>
      <c r="B60" t="str">
        <f>"21026035            "</f>
        <v>21026035            </v>
      </c>
    </row>
    <row r="61" spans="1:2" ht="13.5">
      <c r="A61" t="str">
        <f>"高煜                          "</f>
        <v>高煜                          </v>
      </c>
      <c r="B61" t="str">
        <f>"21026038            "</f>
        <v>21026038            </v>
      </c>
    </row>
    <row r="62" spans="1:2" ht="13.5">
      <c r="A62" t="str">
        <f>"施美圆                        "</f>
        <v>施美圆                        </v>
      </c>
      <c r="B62" t="str">
        <f>"21026071            "</f>
        <v>21026071            </v>
      </c>
    </row>
    <row r="63" spans="1:2" ht="13.5">
      <c r="A63" t="str">
        <f>"李宾                          "</f>
        <v>李宾                          </v>
      </c>
      <c r="B63" t="str">
        <f>"21028029            "</f>
        <v>21028029            </v>
      </c>
    </row>
    <row r="64" spans="1:2" ht="13.5">
      <c r="A64" t="str">
        <f>"陶磊                          "</f>
        <v>陶磊                          </v>
      </c>
      <c r="B64" t="str">
        <f>"21026023            "</f>
        <v>21026023            </v>
      </c>
    </row>
    <row r="65" spans="1:2" ht="13.5">
      <c r="A65" t="str">
        <f>"葛雯                          "</f>
        <v>葛雯                          </v>
      </c>
      <c r="B65" t="str">
        <f>"21026039            "</f>
        <v>21026039            </v>
      </c>
    </row>
    <row r="66" spans="1:2" ht="13.5">
      <c r="A66" t="str">
        <f>"李芸                          "</f>
        <v>李芸                          </v>
      </c>
      <c r="B66" t="str">
        <f>"21026056            "</f>
        <v>21026056            </v>
      </c>
    </row>
    <row r="67" spans="1:2" ht="13.5">
      <c r="A67" t="str">
        <f>"陆盼盼                        "</f>
        <v>陆盼盼                        </v>
      </c>
      <c r="B67" t="str">
        <f>"21026065            "</f>
        <v>21026065            </v>
      </c>
    </row>
    <row r="68" spans="1:2" ht="13.5">
      <c r="A68" t="str">
        <f>"王敏嘉                        "</f>
        <v>王敏嘉                        </v>
      </c>
      <c r="B68" t="str">
        <f>"21026081            "</f>
        <v>21026081            </v>
      </c>
    </row>
    <row r="69" spans="1:2" ht="13.5">
      <c r="A69" t="str">
        <f>"辛成荣                        "</f>
        <v>辛成荣                        </v>
      </c>
      <c r="B69" t="str">
        <f>"21026086            "</f>
        <v>21026086            </v>
      </c>
    </row>
    <row r="70" spans="1:2" ht="13.5">
      <c r="A70" t="str">
        <f>"辛承军                        "</f>
        <v>辛承军                        </v>
      </c>
      <c r="B70" t="str">
        <f>"21026014            "</f>
        <v>21026014            </v>
      </c>
    </row>
    <row r="71" spans="1:2" ht="13.5">
      <c r="A71" t="str">
        <f>"贺燕萍                        "</f>
        <v>贺燕萍                        </v>
      </c>
      <c r="B71" t="str">
        <f>"21026045            "</f>
        <v>21026045            </v>
      </c>
    </row>
    <row r="72" spans="1:2" ht="13.5">
      <c r="A72" t="str">
        <f>"李勇                          "</f>
        <v>李勇                          </v>
      </c>
      <c r="B72" t="str">
        <f>"21026055            "</f>
        <v>21026055            </v>
      </c>
    </row>
    <row r="73" spans="1:2" ht="13.5">
      <c r="A73" t="str">
        <f>"梁挺                          "</f>
        <v>梁挺                          </v>
      </c>
      <c r="B73" t="str">
        <f>"21026059            "</f>
        <v>21026059            </v>
      </c>
    </row>
    <row r="74" spans="1:2" ht="13.5">
      <c r="A74" t="str">
        <f>"魏迪永                        "</f>
        <v>魏迪永                        </v>
      </c>
      <c r="B74" t="str">
        <f>"21026011            "</f>
        <v>21026011            </v>
      </c>
    </row>
    <row r="75" spans="1:2" ht="13.5">
      <c r="A75" t="str">
        <f>"陈匆                          "</f>
        <v>陈匆                          </v>
      </c>
      <c r="B75" t="str">
        <f>"11026034            "</f>
        <v>11026034            </v>
      </c>
    </row>
    <row r="76" spans="1:2" ht="13.5">
      <c r="A76" t="str">
        <f>"肖晴                          "</f>
        <v>肖晴                          </v>
      </c>
      <c r="B76" t="str">
        <f>"21026085            "</f>
        <v>21026085            </v>
      </c>
    </row>
    <row r="77" spans="1:2" ht="13.5">
      <c r="A77" t="str">
        <f>"沈鲁恺                        "</f>
        <v>沈鲁恺                        </v>
      </c>
      <c r="B77" t="str">
        <f>"21026018            "</f>
        <v>21026018            </v>
      </c>
    </row>
    <row r="78" spans="1:2" ht="13.5">
      <c r="A78" t="str">
        <f>"朱林                          "</f>
        <v>朱林                          </v>
      </c>
      <c r="B78" t="str">
        <f>"21026019            "</f>
        <v>21026019            </v>
      </c>
    </row>
    <row r="79" spans="1:2" ht="13.5">
      <c r="A79" t="str">
        <f>"蒋锐                          "</f>
        <v>蒋锐                          </v>
      </c>
      <c r="B79" t="str">
        <f>"21026022            "</f>
        <v>21026022            </v>
      </c>
    </row>
    <row r="80" spans="1:2" ht="13.5">
      <c r="A80" t="str">
        <f>"徐晨                          "</f>
        <v>徐晨                          </v>
      </c>
      <c r="B80" t="str">
        <f>"21026130            "</f>
        <v>21026130            </v>
      </c>
    </row>
    <row r="81" spans="1:2" ht="13.5">
      <c r="A81" t="str">
        <f>"张仕钧                        "</f>
        <v>张仕钧                        </v>
      </c>
      <c r="B81" t="str">
        <f>"21026102            "</f>
        <v>21026102            </v>
      </c>
    </row>
    <row r="82" spans="1:2" ht="13.5">
      <c r="A82" t="str">
        <f>"徐强                          "</f>
        <v>徐强                          </v>
      </c>
      <c r="B82" t="str">
        <f>"11026033            "</f>
        <v>11026033            </v>
      </c>
    </row>
    <row r="83" spans="1:2" ht="13.5">
      <c r="A83" t="str">
        <f>"张剑                          "</f>
        <v>张剑                          </v>
      </c>
      <c r="B83" t="str">
        <f>"11026022            "</f>
        <v>11026022            </v>
      </c>
    </row>
    <row r="84" spans="1:2" ht="13.5">
      <c r="A84" t="str">
        <f>"董鹏                          "</f>
        <v>董鹏                          </v>
      </c>
      <c r="B84" t="str">
        <f>"11026028            "</f>
        <v>11026028            </v>
      </c>
    </row>
    <row r="85" spans="1:2" ht="13.5">
      <c r="A85" t="str">
        <f>"许少宏                        "</f>
        <v>许少宏                        </v>
      </c>
      <c r="B85" t="str">
        <f>"21028072            "</f>
        <v>21028072            </v>
      </c>
    </row>
    <row r="86" spans="1:2" ht="13.5">
      <c r="A86" t="str">
        <f>"杨美佳                        "</f>
        <v>杨美佳                        </v>
      </c>
      <c r="B86" t="str">
        <f>"21026092            "</f>
        <v>21026092            </v>
      </c>
    </row>
    <row r="87" spans="1:2" ht="13.5">
      <c r="A87" t="str">
        <f>"周宁                          "</f>
        <v>周宁                          </v>
      </c>
      <c r="B87" t="str">
        <f>"21026112            "</f>
        <v>21026112            </v>
      </c>
    </row>
    <row r="88" spans="1:2" ht="13.5">
      <c r="A88" t="str">
        <f>"高锦秀                        "</f>
        <v>高锦秀                        </v>
      </c>
      <c r="B88" t="str">
        <f>"21026116            "</f>
        <v>21026116            </v>
      </c>
    </row>
    <row r="89" spans="1:2" ht="13.5">
      <c r="A89" t="str">
        <f>"李水丽                        "</f>
        <v>李水丽                        </v>
      </c>
      <c r="B89" t="str">
        <f>"21026120            "</f>
        <v>21026120            </v>
      </c>
    </row>
    <row r="90" spans="1:2" ht="13.5">
      <c r="A90" t="str">
        <f>"蔡建锋                        "</f>
        <v>蔡建锋                        </v>
      </c>
      <c r="B90" t="str">
        <f>"21026005            "</f>
        <v>21026005            </v>
      </c>
    </row>
    <row r="91" spans="1:2" ht="13.5">
      <c r="A91" t="str">
        <f>"朱翀煜                        "</f>
        <v>朱翀煜                        </v>
      </c>
      <c r="B91" t="str">
        <f>"21026114            "</f>
        <v>21026114            </v>
      </c>
    </row>
    <row r="92" spans="1:2" ht="13.5">
      <c r="A92" t="str">
        <f>"周述                          "</f>
        <v>周述                          </v>
      </c>
      <c r="B92" t="str">
        <f>"21026135            "</f>
        <v>21026135            </v>
      </c>
    </row>
    <row r="93" spans="1:2" ht="13.5">
      <c r="A93" t="str">
        <f>"张涛                          "</f>
        <v>张涛                          </v>
      </c>
      <c r="B93" t="str">
        <f>"21026104            "</f>
        <v>21026104            </v>
      </c>
    </row>
    <row r="94" spans="1:2" ht="13.5">
      <c r="A94" t="str">
        <f>"张文谦                        "</f>
        <v>张文谦                        </v>
      </c>
      <c r="B94" t="str">
        <f>"21026115            "</f>
        <v>21026115            </v>
      </c>
    </row>
    <row r="95" spans="1:2" ht="13.5">
      <c r="A95" t="str">
        <f>"黄鹏                          "</f>
        <v>黄鹏                          </v>
      </c>
      <c r="B95" t="str">
        <f>"21026118            "</f>
        <v>21026118            </v>
      </c>
    </row>
    <row r="96" spans="1:2" ht="13.5">
      <c r="A96" t="str">
        <f>"马平                          "</f>
        <v>马平                          </v>
      </c>
      <c r="B96" t="str">
        <f>"21026122            "</f>
        <v>21026122            </v>
      </c>
    </row>
    <row r="97" spans="1:2" ht="13.5">
      <c r="A97" t="s">
        <v>9</v>
      </c>
      <c r="B97">
        <v>10926005</v>
      </c>
    </row>
    <row r="98" spans="1:2" ht="13.5">
      <c r="A98" t="s">
        <v>11</v>
      </c>
      <c r="B98">
        <v>11026037</v>
      </c>
    </row>
    <row r="99" spans="1:2" ht="13.5">
      <c r="A99" t="s">
        <v>12</v>
      </c>
      <c r="B99">
        <v>10926007</v>
      </c>
    </row>
    <row r="100" spans="1:2" ht="13.5">
      <c r="A100" t="s">
        <v>10</v>
      </c>
      <c r="B100">
        <v>10926023</v>
      </c>
    </row>
    <row r="101" spans="1:2" ht="13.5">
      <c r="A101" t="s">
        <v>13</v>
      </c>
      <c r="B101">
        <v>11026035</v>
      </c>
    </row>
    <row r="102" spans="1:2" ht="13.5">
      <c r="A102" t="s">
        <v>14</v>
      </c>
      <c r="B102">
        <v>10926006</v>
      </c>
    </row>
    <row r="103" spans="1:2" ht="13.5">
      <c r="A103" s="1" t="s">
        <v>15</v>
      </c>
      <c r="B103" s="1">
        <v>10926024</v>
      </c>
    </row>
    <row r="104" spans="1:2" ht="13.5">
      <c r="A104" s="1" t="s">
        <v>16</v>
      </c>
      <c r="B104" s="1">
        <v>11026038</v>
      </c>
    </row>
    <row r="105" spans="1:2" ht="13.5">
      <c r="A105" s="1" t="s">
        <v>17</v>
      </c>
      <c r="B105" s="1">
        <v>11026049</v>
      </c>
    </row>
    <row r="106" spans="1:2" ht="13.5">
      <c r="A106" s="1" t="s">
        <v>18</v>
      </c>
      <c r="B106" s="1">
        <v>20926103</v>
      </c>
    </row>
    <row r="107" spans="1:3" ht="13.5">
      <c r="A107" s="4" t="s">
        <v>19</v>
      </c>
      <c r="B107" s="1" t="s">
        <v>20</v>
      </c>
      <c r="C107" t="s">
        <v>21</v>
      </c>
    </row>
  </sheetData>
  <sheetProtection/>
  <mergeCells count="8">
    <mergeCell ref="I1:J1"/>
    <mergeCell ref="I2:J2"/>
    <mergeCell ref="A2:B2"/>
    <mergeCell ref="C2:D2"/>
    <mergeCell ref="A1:B1"/>
    <mergeCell ref="C1:D1"/>
    <mergeCell ref="E1:H1"/>
    <mergeCell ref="E2:H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2010-11-01T06:54:03Z</dcterms:created>
  <dcterms:modified xsi:type="dcterms:W3CDTF">2012-09-12T13:22:28Z</dcterms:modified>
  <cp:category/>
  <cp:version/>
  <cp:contentType/>
  <cp:contentStatus/>
</cp:coreProperties>
</file>